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E652D9E-E983-415D-926E-AA074ADFC1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apa1" sheetId="1" r:id="rId1"/>
  </sheets>
  <definedNames>
    <definedName name="_xlnm.Print_Area" localSheetId="0">Lapa1!$B$7:$J$86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9" i="1" l="1"/>
  <c r="H79" i="1"/>
  <c r="J79" i="1" l="1"/>
  <c r="I17" i="1"/>
  <c r="H17" i="1"/>
  <c r="I70" i="1" l="1"/>
  <c r="I75" i="1"/>
  <c r="H75" i="1"/>
  <c r="H70" i="1"/>
  <c r="I65" i="1"/>
  <c r="H65" i="1"/>
  <c r="I60" i="1"/>
  <c r="H60" i="1"/>
  <c r="I56" i="1"/>
  <c r="H56" i="1"/>
  <c r="I52" i="1"/>
  <c r="H52" i="1"/>
  <c r="I45" i="1"/>
  <c r="H45" i="1"/>
  <c r="I40" i="1"/>
  <c r="H40" i="1"/>
  <c r="I35" i="1"/>
  <c r="H35" i="1"/>
  <c r="I32" i="1"/>
  <c r="H32" i="1"/>
  <c r="I27" i="1"/>
  <c r="H27" i="1"/>
  <c r="I22" i="1"/>
  <c r="H22" i="1"/>
  <c r="I13" i="1"/>
  <c r="H13" i="1"/>
  <c r="I10" i="1"/>
  <c r="H10" i="1"/>
  <c r="J75" i="1" l="1"/>
  <c r="J65" i="1"/>
  <c r="J35" i="1"/>
  <c r="J70" i="1"/>
  <c r="J32" i="1"/>
  <c r="J10" i="1"/>
  <c r="J17" i="1" l="1"/>
  <c r="J56" i="1"/>
  <c r="J40" i="1"/>
  <c r="J22" i="1"/>
  <c r="J60" i="1"/>
  <c r="J13" i="1"/>
  <c r="J27" i="1"/>
  <c r="J45" i="1"/>
  <c r="J52" i="1"/>
  <c r="J84" i="1" l="1"/>
  <c r="J85" i="1" s="1"/>
</calcChain>
</file>

<file path=xl/sharedStrings.xml><?xml version="1.0" encoding="utf-8"?>
<sst xmlns="http://schemas.openxmlformats.org/spreadsheetml/2006/main" count="159" uniqueCount="112">
  <si>
    <t>Barkavas kultūras nams</t>
  </si>
  <si>
    <t>6x gadā (09.03., 31.03., 22.06., 3.08., 17.11., 25.12.)</t>
  </si>
  <si>
    <t>Ļaudonas kultūras nams</t>
  </si>
  <si>
    <t>3x gadā</t>
  </si>
  <si>
    <t>22.00 - 04.00</t>
  </si>
  <si>
    <t>1x gadā (Sajūtu nakts)</t>
  </si>
  <si>
    <t>1x gadā (Līgo balle)</t>
  </si>
  <si>
    <t>22.00 - 06.00</t>
  </si>
  <si>
    <r>
      <t xml:space="preserve">Sarkaņu pagasta </t>
    </r>
    <r>
      <rPr>
        <sz val="10"/>
        <color theme="1"/>
        <rFont val="Arial"/>
        <family val="2"/>
        <charset val="186"/>
      </rPr>
      <t>Tautas nams "KALNAGRAVAS"</t>
    </r>
  </si>
  <si>
    <t>5x gadā (2024.gadā)</t>
  </si>
  <si>
    <t>22.00-04.00</t>
  </si>
  <si>
    <t>Ērgļu saieta nams</t>
  </si>
  <si>
    <t>2x gadā (26.un 27.07.)</t>
  </si>
  <si>
    <t>1.05. Sporta deju konkurss "Ērgļu vizbulīte"</t>
  </si>
  <si>
    <t>4.05. Baltā galdauta svētki (tirgus, psākums)</t>
  </si>
  <si>
    <t>25.12. Ziemassvētku balle</t>
  </si>
  <si>
    <t>22.06. Līgo svētku balle</t>
  </si>
  <si>
    <t>Mētrienas tautas nams</t>
  </si>
  <si>
    <t>22.00 - 4.00</t>
  </si>
  <si>
    <t>03.08 Pagasta svētki</t>
  </si>
  <si>
    <t>28.09 Ražas svētki</t>
  </si>
  <si>
    <t>17.11 Valsts svētki</t>
  </si>
  <si>
    <t>Lauteres kultūras nams</t>
  </si>
  <si>
    <t>6x gadā</t>
  </si>
  <si>
    <t>Liezēres kultūras nams</t>
  </si>
  <si>
    <t>31.03. Lieldienas</t>
  </si>
  <si>
    <t>4. maija svētki</t>
  </si>
  <si>
    <t>23.06. Līgo Ozolos</t>
  </si>
  <si>
    <t>18.11. Valsts svētki</t>
  </si>
  <si>
    <t>25.12. Ziemassvētki</t>
  </si>
  <si>
    <t>Mārcienas kultūras nams</t>
  </si>
  <si>
    <t>4x gadā</t>
  </si>
  <si>
    <t>Sauleskalna tautas nams</t>
  </si>
  <si>
    <t>Saikavas tautas nams</t>
  </si>
  <si>
    <t>pagasta svētku balle</t>
  </si>
  <si>
    <t>ražas svētku balle</t>
  </si>
  <si>
    <t>Cesvaines Kultūras nams</t>
  </si>
  <si>
    <t>26.12. Ziemassvētki</t>
  </si>
  <si>
    <t>Lubānas kultūras nams</t>
  </si>
  <si>
    <t>06.07. Zaļumballe</t>
  </si>
  <si>
    <t>27.07. Zaļumballe</t>
  </si>
  <si>
    <t>12.08. Zaļumballe</t>
  </si>
  <si>
    <t>07.09.Balle</t>
  </si>
  <si>
    <t>28.09. Balle</t>
  </si>
  <si>
    <t>18.11. Svētku koncerts</t>
  </si>
  <si>
    <t>25.12. Ziemassvētku koncerts</t>
  </si>
  <si>
    <t>4.05. LR Neatkarības atjaunošanas diena</t>
  </si>
  <si>
    <t>23.06. Līgo diena</t>
  </si>
  <si>
    <t>18.11. LR proklamēšanas diena</t>
  </si>
  <si>
    <t>31.12. Vecgada vakars</t>
  </si>
  <si>
    <t>Kalsnavas KN</t>
  </si>
  <si>
    <t>5x gadā</t>
  </si>
  <si>
    <t>22.00 - 5.00</t>
  </si>
  <si>
    <t>22.00 - 02.00</t>
  </si>
  <si>
    <t>5x gadā (9.03.; 6.04.; 20.04.; 27.04.; 16.11.;</t>
  </si>
  <si>
    <t>22.00 - 03.00</t>
  </si>
  <si>
    <t>1x gadā (26.10.) Tranzīts</t>
  </si>
  <si>
    <t>22.00 - 05.00</t>
  </si>
  <si>
    <t>2x gadā</t>
  </si>
  <si>
    <t>Kopā:</t>
  </si>
  <si>
    <t>Dzelzavas kultūras nams</t>
  </si>
  <si>
    <t>22:00 - 03:00</t>
  </si>
  <si>
    <t>31.01. Lieldienas</t>
  </si>
  <si>
    <t>18.11.Valsts svētki</t>
  </si>
  <si>
    <t>Vestienas tautas nams</t>
  </si>
  <si>
    <t>20.00 - 03.00</t>
  </si>
  <si>
    <t>31.12 Vecgada vakars, balle</t>
  </si>
  <si>
    <t>Meirānu tautas nams</t>
  </si>
  <si>
    <t>Pagasts / KN</t>
  </si>
  <si>
    <t>no - līdz</t>
  </si>
  <si>
    <t xml:space="preserve">31.03. Lieldienas </t>
  </si>
  <si>
    <t xml:space="preserve">25.12. Ziemassvētki </t>
  </si>
  <si>
    <t xml:space="preserve">01.04. Lieldienas </t>
  </si>
  <si>
    <t xml:space="preserve">4.05. Baltā galdauta svētki </t>
  </si>
  <si>
    <t xml:space="preserve">26.12. Ziemassvētki </t>
  </si>
  <si>
    <t>23.06. Vasaras Saulgrieži</t>
  </si>
  <si>
    <t xml:space="preserve">31.12. Jaunais gads </t>
  </si>
  <si>
    <t>24.02 Meteņi</t>
  </si>
  <si>
    <t>31.03.Lieldienas</t>
  </si>
  <si>
    <t xml:space="preserve">23.06. Līgo svētki </t>
  </si>
  <si>
    <t xml:space="preserve">31.12. Jaungada diskotēka </t>
  </si>
  <si>
    <t xml:space="preserve">18.11. LR proklamēšanas diena </t>
  </si>
  <si>
    <t>24.12. Ziemassvētku vakars</t>
  </si>
  <si>
    <t>26.12. Otrie Ziemassvētki</t>
  </si>
  <si>
    <t xml:space="preserve">18.11. Valsts svētki </t>
  </si>
  <si>
    <t>4.05. Baltā galdauta svētki</t>
  </si>
  <si>
    <t xml:space="preserve">1.04. Lieldienas </t>
  </si>
  <si>
    <t>4.05. Latvijas Republikas neatkarības atjaunošanas diena</t>
  </si>
  <si>
    <t xml:space="preserve">31.12. Vecgada vakars </t>
  </si>
  <si>
    <t>Stundas likme</t>
  </si>
  <si>
    <t>9x gadā</t>
  </si>
  <si>
    <t>Nakts stundas kopā 2024. g.</t>
  </si>
  <si>
    <t>Svētku dienas kopā 2024. g.</t>
  </si>
  <si>
    <t>Kopā par nakts stundām  (EUR)</t>
  </si>
  <si>
    <t>Kopā par svētku dienām (EUR)</t>
  </si>
  <si>
    <t>Papildus samaksa kopā par darbu nakts stundās un svētku dienās 2024. g. (EUR)</t>
  </si>
  <si>
    <t>22.00- 04.00</t>
  </si>
  <si>
    <t>1x gadā</t>
  </si>
  <si>
    <t>10x gadā</t>
  </si>
  <si>
    <t>Balles</t>
  </si>
  <si>
    <t>Svētku dienas</t>
  </si>
  <si>
    <t>23.06. Vasaras saulgrieži</t>
  </si>
  <si>
    <t>29.03. Lieldienu koncerts</t>
  </si>
  <si>
    <t>31.12. Vecgada balle</t>
  </si>
  <si>
    <t>23.06. Līgo dienas pasākums</t>
  </si>
  <si>
    <t>04.05. Baltā galdauta svētki</t>
  </si>
  <si>
    <t>31.03. Lieldienu koncerts / Balle</t>
  </si>
  <si>
    <t>Plānotais papildus darbs nakts stundās un svētku dienās 2024. gadā</t>
  </si>
  <si>
    <t>Pielikums</t>
  </si>
  <si>
    <t xml:space="preserve">28.03.2024. Madonas novada pašvaldības domes </t>
  </si>
  <si>
    <t>lēmumam Nr. 231</t>
  </si>
  <si>
    <t>(protokols Nr. 6, 83.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</si>
</sst>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1F1F1F"/>
      <name val="Arial"/>
      <family val="2"/>
      <charset val="186"/>
    </font>
    <font>
      <b/>
      <sz val="12"/>
      <color theme="1"/>
      <name val="Arial"/>
      <family val="2"/>
      <charset val="186"/>
    </font>
    <font>
      <i/>
      <sz val="10"/>
      <color rgb="FF073763"/>
      <name val="Arial"/>
      <family val="2"/>
      <charset val="186"/>
    </font>
    <font>
      <sz val="10"/>
      <name val="Arial"/>
      <family val="2"/>
      <charset val="186"/>
    </font>
    <font>
      <b/>
      <sz val="16"/>
      <color theme="1"/>
      <name val="Arial"/>
      <family val="2"/>
      <charset val="186"/>
    </font>
    <font>
      <sz val="8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16" fontId="2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vertical="center" wrapText="1"/>
    </xf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12" xfId="0" applyFont="1" applyBorder="1"/>
    <xf numFmtId="0" fontId="1" fillId="0" borderId="0" xfId="0" applyFont="1"/>
    <xf numFmtId="0" fontId="2" fillId="0" borderId="1" xfId="0" applyFont="1" applyBorder="1"/>
    <xf numFmtId="0" fontId="2" fillId="0" borderId="6" xfId="0" applyFont="1" applyBorder="1"/>
    <xf numFmtId="0" fontId="5" fillId="0" borderId="5" xfId="0" applyFont="1" applyBorder="1" applyAlignment="1">
      <alignment wrapText="1"/>
    </xf>
    <xf numFmtId="0" fontId="2" fillId="0" borderId="14" xfId="0" applyFont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6" fillId="0" borderId="5" xfId="0" applyFont="1" applyBorder="1" applyAlignment="1">
      <alignment wrapText="1"/>
    </xf>
    <xf numFmtId="16" fontId="6" fillId="0" borderId="1" xfId="0" applyNumberFormat="1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2" fontId="1" fillId="0" borderId="0" xfId="0" applyNumberFormat="1" applyFont="1"/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4" fillId="0" borderId="16" xfId="0" applyNumberFormat="1" applyFont="1" applyBorder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2" fontId="1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85"/>
  <sheetViews>
    <sheetView tabSelected="1" workbookViewId="0">
      <pane ySplit="9" topLeftCell="A10" activePane="bottomLeft" state="frozen"/>
      <selection pane="bottomLeft" activeCell="N4" sqref="N4"/>
    </sheetView>
  </sheetViews>
  <sheetFormatPr defaultRowHeight="12.75" x14ac:dyDescent="0.2"/>
  <cols>
    <col min="1" max="1" width="4.7109375" style="19" customWidth="1"/>
    <col min="2" max="2" width="23.5703125" style="19" customWidth="1"/>
    <col min="3" max="3" width="20.7109375" style="19" customWidth="1"/>
    <col min="4" max="4" width="11.85546875" style="19" customWidth="1"/>
    <col min="5" max="5" width="37.140625" style="19" customWidth="1"/>
    <col min="6" max="6" width="10" style="19" customWidth="1"/>
    <col min="7" max="9" width="9.85546875" style="19" customWidth="1"/>
    <col min="10" max="10" width="12.5703125" style="24" customWidth="1"/>
    <col min="11" max="12" width="10.5703125" style="19" bestFit="1" customWidth="1"/>
    <col min="13" max="13" width="12.5703125" style="19" bestFit="1" customWidth="1"/>
    <col min="14" max="16384" width="9.140625" style="19"/>
  </cols>
  <sheetData>
    <row r="1" spans="2:12" x14ac:dyDescent="0.2">
      <c r="J1" s="86" t="s">
        <v>108</v>
      </c>
      <c r="K1" s="86"/>
    </row>
    <row r="2" spans="2:12" ht="15" customHeight="1" x14ac:dyDescent="0.2">
      <c r="G2" s="86" t="s">
        <v>109</v>
      </c>
      <c r="H2" s="86"/>
      <c r="I2" s="86"/>
      <c r="J2" s="86"/>
      <c r="K2" s="86"/>
    </row>
    <row r="3" spans="2:12" x14ac:dyDescent="0.2">
      <c r="H3" s="86" t="s">
        <v>110</v>
      </c>
      <c r="I3" s="86"/>
      <c r="J3" s="86"/>
      <c r="K3" s="86"/>
    </row>
    <row r="4" spans="2:12" x14ac:dyDescent="0.2">
      <c r="I4" s="86" t="s">
        <v>111</v>
      </c>
      <c r="J4" s="86"/>
      <c r="K4" s="86"/>
    </row>
    <row r="5" spans="2:12" x14ac:dyDescent="0.2">
      <c r="K5" s="18"/>
      <c r="L5" s="18"/>
    </row>
    <row r="6" spans="2:12" x14ac:dyDescent="0.2">
      <c r="K6" s="37"/>
      <c r="L6" s="38"/>
    </row>
    <row r="7" spans="2:12" ht="20.25" x14ac:dyDescent="0.2">
      <c r="B7" s="84" t="s">
        <v>107</v>
      </c>
      <c r="C7" s="85"/>
      <c r="D7" s="85"/>
      <c r="E7" s="85"/>
      <c r="F7" s="85"/>
      <c r="G7" s="85"/>
      <c r="H7" s="85"/>
      <c r="I7" s="85"/>
      <c r="J7" s="85"/>
    </row>
    <row r="8" spans="2:12" ht="11.25" customHeight="1" x14ac:dyDescent="0.2">
      <c r="B8" s="36"/>
      <c r="C8" s="36"/>
      <c r="D8" s="36"/>
      <c r="E8" s="36"/>
      <c r="F8" s="36"/>
      <c r="G8" s="36"/>
      <c r="H8" s="36"/>
      <c r="I8" s="36"/>
      <c r="J8" s="36"/>
    </row>
    <row r="9" spans="2:12" ht="67.5" x14ac:dyDescent="0.2">
      <c r="B9" s="31" t="s">
        <v>68</v>
      </c>
      <c r="C9" s="31" t="s">
        <v>99</v>
      </c>
      <c r="D9" s="31" t="s">
        <v>69</v>
      </c>
      <c r="E9" s="31" t="s">
        <v>100</v>
      </c>
      <c r="F9" s="40" t="s">
        <v>91</v>
      </c>
      <c r="G9" s="41" t="s">
        <v>92</v>
      </c>
      <c r="H9" s="41" t="s">
        <v>93</v>
      </c>
      <c r="I9" s="41" t="s">
        <v>94</v>
      </c>
      <c r="J9" s="41" t="s">
        <v>95</v>
      </c>
      <c r="K9" s="29" t="s">
        <v>89</v>
      </c>
    </row>
    <row r="10" spans="2:12" x14ac:dyDescent="0.2">
      <c r="B10" s="77" t="s">
        <v>0</v>
      </c>
      <c r="C10" s="54" t="s">
        <v>1</v>
      </c>
      <c r="D10" s="2" t="s">
        <v>4</v>
      </c>
      <c r="E10" s="1" t="s">
        <v>70</v>
      </c>
      <c r="F10" s="70">
        <v>36</v>
      </c>
      <c r="G10" s="70">
        <v>3</v>
      </c>
      <c r="H10" s="66">
        <f>F10*K10*1.5</f>
        <v>342.9</v>
      </c>
      <c r="I10" s="66">
        <f>G10*8*K10*2</f>
        <v>304.79999999999995</v>
      </c>
      <c r="J10" s="80">
        <f>SUM(H10:I12)</f>
        <v>647.69999999999993</v>
      </c>
      <c r="K10" s="19">
        <v>6.35</v>
      </c>
    </row>
    <row r="11" spans="2:12" ht="15" customHeight="1" x14ac:dyDescent="0.2">
      <c r="B11" s="77"/>
      <c r="C11" s="55"/>
      <c r="D11" s="1"/>
      <c r="E11" s="1" t="s">
        <v>73</v>
      </c>
      <c r="F11" s="49"/>
      <c r="G11" s="49"/>
      <c r="H11" s="52"/>
      <c r="I11" s="52"/>
      <c r="J11" s="81"/>
    </row>
    <row r="12" spans="2:12" ht="15.75" customHeight="1" thickBot="1" x14ac:dyDescent="0.25">
      <c r="B12" s="78"/>
      <c r="C12" s="56"/>
      <c r="D12" s="9"/>
      <c r="E12" s="9" t="s">
        <v>71</v>
      </c>
      <c r="F12" s="58"/>
      <c r="G12" s="58"/>
      <c r="H12" s="59"/>
      <c r="I12" s="59"/>
      <c r="J12" s="82"/>
    </row>
    <row r="13" spans="2:12" x14ac:dyDescent="0.2">
      <c r="B13" s="79" t="s">
        <v>2</v>
      </c>
      <c r="C13" s="6" t="s">
        <v>3</v>
      </c>
      <c r="D13" s="8" t="s">
        <v>4</v>
      </c>
      <c r="E13" s="6" t="s">
        <v>70</v>
      </c>
      <c r="F13" s="49">
        <v>30</v>
      </c>
      <c r="G13" s="49">
        <v>4</v>
      </c>
      <c r="H13" s="51">
        <f>SUM(F13*K13*1.5)</f>
        <v>272.25</v>
      </c>
      <c r="I13" s="51">
        <f>SUM(G13*8*K13*2)</f>
        <v>387.2</v>
      </c>
      <c r="J13" s="83">
        <f>SUM(H13:I16)</f>
        <v>659.45</v>
      </c>
      <c r="K13" s="19">
        <v>6.05</v>
      </c>
    </row>
    <row r="14" spans="2:12" x14ac:dyDescent="0.2">
      <c r="B14" s="77"/>
      <c r="C14" s="1" t="s">
        <v>5</v>
      </c>
      <c r="D14" s="2" t="s">
        <v>53</v>
      </c>
      <c r="E14" s="1" t="s">
        <v>72</v>
      </c>
      <c r="F14" s="49"/>
      <c r="G14" s="49"/>
      <c r="H14" s="52"/>
      <c r="I14" s="52"/>
      <c r="J14" s="81"/>
    </row>
    <row r="15" spans="2:12" x14ac:dyDescent="0.2">
      <c r="B15" s="77"/>
      <c r="C15" s="1" t="s">
        <v>6</v>
      </c>
      <c r="D15" s="2" t="s">
        <v>7</v>
      </c>
      <c r="E15" s="1" t="s">
        <v>73</v>
      </c>
      <c r="F15" s="49"/>
      <c r="G15" s="49"/>
      <c r="H15" s="52"/>
      <c r="I15" s="52"/>
      <c r="J15" s="81"/>
    </row>
    <row r="16" spans="2:12" ht="13.5" thickBot="1" x14ac:dyDescent="0.25">
      <c r="B16" s="78"/>
      <c r="C16" s="9"/>
      <c r="D16" s="9"/>
      <c r="E16" s="11" t="s">
        <v>74</v>
      </c>
      <c r="F16" s="58"/>
      <c r="G16" s="58"/>
      <c r="H16" s="59"/>
      <c r="I16" s="59"/>
      <c r="J16" s="82"/>
    </row>
    <row r="17" spans="2:11" x14ac:dyDescent="0.2">
      <c r="B17" s="46" t="s">
        <v>8</v>
      </c>
      <c r="C17" s="6" t="s">
        <v>9</v>
      </c>
      <c r="D17" s="8" t="s">
        <v>10</v>
      </c>
      <c r="E17" s="10" t="s">
        <v>70</v>
      </c>
      <c r="F17" s="49">
        <v>30</v>
      </c>
      <c r="G17" s="49">
        <v>5</v>
      </c>
      <c r="H17" s="51">
        <f>SUM(F17*K17*1.5)</f>
        <v>354.15</v>
      </c>
      <c r="I17" s="51">
        <f>SUM(G17*8*K17*2)</f>
        <v>629.6</v>
      </c>
      <c r="J17" s="60">
        <f>SUM(H17:I21)</f>
        <v>983.75</v>
      </c>
      <c r="K17" s="19">
        <v>7.87</v>
      </c>
    </row>
    <row r="18" spans="2:11" x14ac:dyDescent="0.2">
      <c r="B18" s="46"/>
      <c r="C18" s="1"/>
      <c r="D18" s="1"/>
      <c r="E18" s="1" t="s">
        <v>73</v>
      </c>
      <c r="F18" s="49"/>
      <c r="G18" s="49"/>
      <c r="H18" s="52"/>
      <c r="I18" s="52"/>
      <c r="J18" s="43"/>
    </row>
    <row r="19" spans="2:11" x14ac:dyDescent="0.2">
      <c r="B19" s="46"/>
      <c r="C19" s="1"/>
      <c r="D19" s="1"/>
      <c r="E19" s="1" t="s">
        <v>75</v>
      </c>
      <c r="F19" s="49"/>
      <c r="G19" s="49"/>
      <c r="H19" s="52"/>
      <c r="I19" s="52"/>
      <c r="J19" s="43"/>
    </row>
    <row r="20" spans="2:11" x14ac:dyDescent="0.2">
      <c r="B20" s="46"/>
      <c r="C20" s="1"/>
      <c r="D20" s="1"/>
      <c r="E20" s="1" t="s">
        <v>28</v>
      </c>
      <c r="F20" s="49"/>
      <c r="G20" s="49"/>
      <c r="H20" s="52"/>
      <c r="I20" s="52"/>
      <c r="J20" s="43"/>
    </row>
    <row r="21" spans="2:11" ht="13.5" thickBot="1" x14ac:dyDescent="0.25">
      <c r="B21" s="65"/>
      <c r="C21" s="9"/>
      <c r="D21" s="9"/>
      <c r="E21" s="9" t="s">
        <v>76</v>
      </c>
      <c r="F21" s="58"/>
      <c r="G21" s="58"/>
      <c r="H21" s="59"/>
      <c r="I21" s="59"/>
      <c r="J21" s="57"/>
    </row>
    <row r="22" spans="2:11" ht="25.5" x14ac:dyDescent="0.2">
      <c r="B22" s="46" t="s">
        <v>11</v>
      </c>
      <c r="C22" s="6" t="s">
        <v>54</v>
      </c>
      <c r="D22" s="8" t="s">
        <v>4</v>
      </c>
      <c r="E22" s="6" t="s">
        <v>25</v>
      </c>
      <c r="F22" s="49">
        <v>42</v>
      </c>
      <c r="G22" s="49">
        <v>5</v>
      </c>
      <c r="H22" s="51">
        <f>SUM(F22*K22*1.5)</f>
        <v>471.87</v>
      </c>
      <c r="I22" s="51">
        <f>SUM(G22*8*K22*2)</f>
        <v>599.20000000000005</v>
      </c>
      <c r="J22" s="60">
        <f>SUM(H22:I26)</f>
        <v>1071.0700000000002</v>
      </c>
      <c r="K22" s="19">
        <v>7.49</v>
      </c>
    </row>
    <row r="23" spans="2:11" ht="16.5" customHeight="1" x14ac:dyDescent="0.2">
      <c r="B23" s="46"/>
      <c r="C23" s="1" t="s">
        <v>12</v>
      </c>
      <c r="D23" s="2" t="s">
        <v>57</v>
      </c>
      <c r="E23" s="1" t="s">
        <v>13</v>
      </c>
      <c r="F23" s="49"/>
      <c r="G23" s="49"/>
      <c r="H23" s="52"/>
      <c r="I23" s="52"/>
      <c r="J23" s="43"/>
    </row>
    <row r="24" spans="2:11" ht="25.5" x14ac:dyDescent="0.2">
      <c r="B24" s="46"/>
      <c r="C24" s="1" t="s">
        <v>56</v>
      </c>
      <c r="D24" s="2" t="s">
        <v>55</v>
      </c>
      <c r="E24" s="1" t="s">
        <v>14</v>
      </c>
      <c r="F24" s="49"/>
      <c r="G24" s="49"/>
      <c r="H24" s="52"/>
      <c r="I24" s="52"/>
      <c r="J24" s="43"/>
    </row>
    <row r="25" spans="2:11" x14ac:dyDescent="0.2">
      <c r="B25" s="46"/>
      <c r="C25" s="1"/>
      <c r="D25" s="25"/>
      <c r="E25" s="20" t="s">
        <v>16</v>
      </c>
      <c r="F25" s="49"/>
      <c r="G25" s="49"/>
      <c r="H25" s="52"/>
      <c r="I25" s="52"/>
      <c r="J25" s="43"/>
    </row>
    <row r="26" spans="2:11" ht="13.5" thickBot="1" x14ac:dyDescent="0.25">
      <c r="B26" s="65"/>
      <c r="C26" s="9"/>
      <c r="D26" s="26"/>
      <c r="E26" s="9" t="s">
        <v>15</v>
      </c>
      <c r="F26" s="58"/>
      <c r="G26" s="58"/>
      <c r="H26" s="59"/>
      <c r="I26" s="59"/>
      <c r="J26" s="57"/>
    </row>
    <row r="27" spans="2:11" x14ac:dyDescent="0.2">
      <c r="B27" s="46" t="s">
        <v>17</v>
      </c>
      <c r="C27" s="6" t="s">
        <v>31</v>
      </c>
      <c r="D27" s="8" t="s">
        <v>18</v>
      </c>
      <c r="E27" s="6" t="s">
        <v>106</v>
      </c>
      <c r="F27" s="49">
        <v>24</v>
      </c>
      <c r="G27" s="49">
        <v>4</v>
      </c>
      <c r="H27" s="52">
        <f>SUM(F27*K27*1.5)</f>
        <v>213.48</v>
      </c>
      <c r="I27" s="52">
        <f>SUM(G27*8*K27*2)</f>
        <v>379.52</v>
      </c>
      <c r="J27" s="60">
        <f>SUM(H27:I31)</f>
        <v>593</v>
      </c>
      <c r="K27" s="19">
        <v>5.93</v>
      </c>
    </row>
    <row r="28" spans="2:11" x14ac:dyDescent="0.2">
      <c r="B28" s="46"/>
      <c r="C28" s="12" t="s">
        <v>77</v>
      </c>
      <c r="D28" s="1"/>
      <c r="E28" s="3" t="s">
        <v>105</v>
      </c>
      <c r="F28" s="49"/>
      <c r="G28" s="49"/>
      <c r="H28" s="52"/>
      <c r="I28" s="52"/>
      <c r="J28" s="43"/>
    </row>
    <row r="29" spans="2:11" x14ac:dyDescent="0.2">
      <c r="B29" s="46"/>
      <c r="C29" s="1" t="s">
        <v>19</v>
      </c>
      <c r="D29" s="1"/>
      <c r="E29" s="1" t="s">
        <v>104</v>
      </c>
      <c r="F29" s="49"/>
      <c r="G29" s="49"/>
      <c r="H29" s="52"/>
      <c r="I29" s="52"/>
      <c r="J29" s="43"/>
    </row>
    <row r="30" spans="2:11" x14ac:dyDescent="0.2">
      <c r="B30" s="46"/>
      <c r="C30" s="1" t="s">
        <v>20</v>
      </c>
      <c r="D30" s="1"/>
      <c r="E30" s="1" t="s">
        <v>103</v>
      </c>
      <c r="F30" s="49"/>
      <c r="G30" s="49"/>
      <c r="H30" s="52"/>
      <c r="I30" s="52"/>
      <c r="J30" s="43"/>
    </row>
    <row r="31" spans="2:11" ht="13.5" thickBot="1" x14ac:dyDescent="0.25">
      <c r="B31" s="65"/>
      <c r="C31" s="9" t="s">
        <v>21</v>
      </c>
      <c r="D31" s="9"/>
      <c r="E31" s="23"/>
      <c r="F31" s="58"/>
      <c r="G31" s="58"/>
      <c r="H31" s="59"/>
      <c r="I31" s="59"/>
      <c r="J31" s="57"/>
    </row>
    <row r="32" spans="2:11" x14ac:dyDescent="0.2">
      <c r="B32" s="46" t="s">
        <v>22</v>
      </c>
      <c r="C32" s="27" t="s">
        <v>23</v>
      </c>
      <c r="D32" s="8" t="s">
        <v>55</v>
      </c>
      <c r="E32" s="32" t="s">
        <v>78</v>
      </c>
      <c r="F32" s="67">
        <v>30</v>
      </c>
      <c r="G32" s="67">
        <v>3</v>
      </c>
      <c r="H32" s="74">
        <f>SUM(F32*K32*1.5)</f>
        <v>269.55</v>
      </c>
      <c r="I32" s="74">
        <f>SUM(G32*8*K32*2)</f>
        <v>287.52</v>
      </c>
      <c r="J32" s="60">
        <f>SUM(H32:I34)</f>
        <v>557.06999999999994</v>
      </c>
      <c r="K32" s="19">
        <v>5.99</v>
      </c>
    </row>
    <row r="33" spans="2:11" x14ac:dyDescent="0.2">
      <c r="B33" s="46"/>
      <c r="C33" s="1"/>
      <c r="D33" s="1"/>
      <c r="E33" s="33">
        <v>45416</v>
      </c>
      <c r="F33" s="68"/>
      <c r="G33" s="68"/>
      <c r="H33" s="75"/>
      <c r="I33" s="75"/>
      <c r="J33" s="43"/>
    </row>
    <row r="34" spans="2:11" ht="13.5" thickBot="1" x14ac:dyDescent="0.25">
      <c r="B34" s="65"/>
      <c r="C34" s="9"/>
      <c r="D34" s="9"/>
      <c r="E34" s="34" t="s">
        <v>28</v>
      </c>
      <c r="F34" s="69"/>
      <c r="G34" s="69"/>
      <c r="H34" s="76"/>
      <c r="I34" s="76"/>
      <c r="J34" s="57"/>
    </row>
    <row r="35" spans="2:11" x14ac:dyDescent="0.2">
      <c r="B35" s="46" t="s">
        <v>24</v>
      </c>
      <c r="C35" s="6" t="s">
        <v>31</v>
      </c>
      <c r="D35" s="8" t="s">
        <v>18</v>
      </c>
      <c r="E35" s="6" t="s">
        <v>25</v>
      </c>
      <c r="F35" s="49">
        <v>24</v>
      </c>
      <c r="G35" s="49">
        <v>5</v>
      </c>
      <c r="H35" s="51">
        <f>SUM(F35*K35*1.5)</f>
        <v>211.32</v>
      </c>
      <c r="I35" s="51">
        <f>SUM(G35*8*K35*2)</f>
        <v>469.6</v>
      </c>
      <c r="J35" s="60">
        <f>SUM(H35:I39)</f>
        <v>680.92000000000007</v>
      </c>
      <c r="K35" s="19">
        <v>5.87</v>
      </c>
    </row>
    <row r="36" spans="2:11" x14ac:dyDescent="0.2">
      <c r="B36" s="46"/>
      <c r="C36" s="1"/>
      <c r="D36" s="1"/>
      <c r="E36" s="1" t="s">
        <v>26</v>
      </c>
      <c r="F36" s="49"/>
      <c r="G36" s="49"/>
      <c r="H36" s="52"/>
      <c r="I36" s="52"/>
      <c r="J36" s="43"/>
    </row>
    <row r="37" spans="2:11" x14ac:dyDescent="0.2">
      <c r="B37" s="46"/>
      <c r="C37" s="1"/>
      <c r="D37" s="1"/>
      <c r="E37" s="1" t="s">
        <v>27</v>
      </c>
      <c r="F37" s="49"/>
      <c r="G37" s="49"/>
      <c r="H37" s="52"/>
      <c r="I37" s="52"/>
      <c r="J37" s="43"/>
    </row>
    <row r="38" spans="2:11" x14ac:dyDescent="0.2">
      <c r="B38" s="46"/>
      <c r="C38" s="1"/>
      <c r="D38" s="1"/>
      <c r="E38" s="1" t="s">
        <v>28</v>
      </c>
      <c r="F38" s="49"/>
      <c r="G38" s="49"/>
      <c r="H38" s="52"/>
      <c r="I38" s="52"/>
      <c r="J38" s="43"/>
    </row>
    <row r="39" spans="2:11" ht="13.5" thickBot="1" x14ac:dyDescent="0.25">
      <c r="B39" s="65"/>
      <c r="C39" s="9"/>
      <c r="D39" s="9"/>
      <c r="E39" s="9" t="s">
        <v>29</v>
      </c>
      <c r="F39" s="58"/>
      <c r="G39" s="58"/>
      <c r="H39" s="59"/>
      <c r="I39" s="59"/>
      <c r="J39" s="57"/>
    </row>
    <row r="40" spans="2:11" x14ac:dyDescent="0.2">
      <c r="B40" s="46" t="s">
        <v>30</v>
      </c>
      <c r="C40" s="6" t="s">
        <v>31</v>
      </c>
      <c r="D40" s="8" t="s">
        <v>4</v>
      </c>
      <c r="E40" s="6" t="s">
        <v>72</v>
      </c>
      <c r="F40" s="48">
        <v>24</v>
      </c>
      <c r="G40" s="48">
        <v>5</v>
      </c>
      <c r="H40" s="51">
        <f>F40*K40*1.5</f>
        <v>211.32</v>
      </c>
      <c r="I40" s="51">
        <f>SUM(G40*8*K40*2)</f>
        <v>469.6</v>
      </c>
      <c r="J40" s="60">
        <f>SUM(H40:I44)</f>
        <v>680.92000000000007</v>
      </c>
      <c r="K40" s="19">
        <v>5.87</v>
      </c>
    </row>
    <row r="41" spans="2:11" x14ac:dyDescent="0.2">
      <c r="B41" s="46"/>
      <c r="C41" s="4"/>
      <c r="D41" s="1"/>
      <c r="E41" s="1" t="s">
        <v>79</v>
      </c>
      <c r="F41" s="49"/>
      <c r="G41" s="49"/>
      <c r="H41" s="52"/>
      <c r="I41" s="52"/>
      <c r="J41" s="43"/>
    </row>
    <row r="42" spans="2:11" x14ac:dyDescent="0.2">
      <c r="B42" s="46"/>
      <c r="C42" s="4"/>
      <c r="D42" s="1"/>
      <c r="E42" s="1" t="s">
        <v>63</v>
      </c>
      <c r="F42" s="49"/>
      <c r="G42" s="49"/>
      <c r="H42" s="52"/>
      <c r="I42" s="52"/>
      <c r="J42" s="43"/>
    </row>
    <row r="43" spans="2:11" x14ac:dyDescent="0.2">
      <c r="B43" s="46"/>
      <c r="C43" s="4"/>
      <c r="D43" s="1"/>
      <c r="E43" s="1" t="s">
        <v>74</v>
      </c>
      <c r="F43" s="49"/>
      <c r="G43" s="49"/>
      <c r="H43" s="52"/>
      <c r="I43" s="52"/>
      <c r="J43" s="43"/>
    </row>
    <row r="44" spans="2:11" ht="13.5" thickBot="1" x14ac:dyDescent="0.25">
      <c r="B44" s="65"/>
      <c r="C44" s="13"/>
      <c r="D44" s="9"/>
      <c r="E44" s="9" t="s">
        <v>80</v>
      </c>
      <c r="F44" s="58"/>
      <c r="G44" s="58"/>
      <c r="H44" s="59"/>
      <c r="I44" s="59"/>
      <c r="J44" s="57"/>
    </row>
    <row r="45" spans="2:11" x14ac:dyDescent="0.2">
      <c r="B45" s="46" t="s">
        <v>32</v>
      </c>
      <c r="C45" s="7" t="s">
        <v>98</v>
      </c>
      <c r="D45" s="8" t="s">
        <v>4</v>
      </c>
      <c r="E45" s="6" t="s">
        <v>86</v>
      </c>
      <c r="F45" s="48">
        <v>60</v>
      </c>
      <c r="G45" s="48">
        <v>7</v>
      </c>
      <c r="H45" s="51">
        <f>SUM(F45*K45*1.5)</f>
        <v>566.09999999999991</v>
      </c>
      <c r="I45" s="51">
        <f>SUM(G45*8*K45*2)</f>
        <v>704.48</v>
      </c>
      <c r="J45" s="60">
        <f>SUM(H45:I51)</f>
        <v>1270.58</v>
      </c>
      <c r="K45" s="19">
        <v>6.29</v>
      </c>
    </row>
    <row r="46" spans="2:11" x14ac:dyDescent="0.2">
      <c r="B46" s="46"/>
      <c r="C46" s="4"/>
      <c r="D46" s="1"/>
      <c r="E46" s="4" t="s">
        <v>85</v>
      </c>
      <c r="F46" s="49"/>
      <c r="G46" s="49"/>
      <c r="H46" s="52"/>
      <c r="I46" s="52"/>
      <c r="J46" s="43"/>
    </row>
    <row r="47" spans="2:11" x14ac:dyDescent="0.2">
      <c r="B47" s="46"/>
      <c r="C47" s="4"/>
      <c r="D47" s="1"/>
      <c r="E47" s="4" t="s">
        <v>47</v>
      </c>
      <c r="F47" s="49"/>
      <c r="G47" s="49"/>
      <c r="H47" s="52"/>
      <c r="I47" s="52"/>
      <c r="J47" s="43"/>
    </row>
    <row r="48" spans="2:11" x14ac:dyDescent="0.2">
      <c r="B48" s="46"/>
      <c r="C48" s="4"/>
      <c r="D48" s="1"/>
      <c r="E48" s="4" t="s">
        <v>81</v>
      </c>
      <c r="F48" s="49"/>
      <c r="G48" s="49"/>
      <c r="H48" s="52"/>
      <c r="I48" s="52"/>
      <c r="J48" s="43"/>
    </row>
    <row r="49" spans="2:11" x14ac:dyDescent="0.2">
      <c r="B49" s="46"/>
      <c r="C49" s="4"/>
      <c r="D49" s="1"/>
      <c r="E49" s="4" t="s">
        <v>82</v>
      </c>
      <c r="F49" s="49"/>
      <c r="G49" s="49"/>
      <c r="H49" s="52"/>
      <c r="I49" s="52"/>
      <c r="J49" s="43"/>
    </row>
    <row r="50" spans="2:11" x14ac:dyDescent="0.2">
      <c r="B50" s="46"/>
      <c r="C50" s="4"/>
      <c r="D50" s="1"/>
      <c r="E50" s="4" t="s">
        <v>83</v>
      </c>
      <c r="F50" s="49"/>
      <c r="G50" s="49"/>
      <c r="H50" s="52"/>
      <c r="I50" s="52"/>
      <c r="J50" s="43"/>
    </row>
    <row r="51" spans="2:11" ht="13.5" thickBot="1" x14ac:dyDescent="0.25">
      <c r="B51" s="65"/>
      <c r="C51" s="13"/>
      <c r="D51" s="9"/>
      <c r="E51" s="13" t="s">
        <v>49</v>
      </c>
      <c r="F51" s="58"/>
      <c r="G51" s="58"/>
      <c r="H51" s="59"/>
      <c r="I51" s="59"/>
      <c r="J51" s="57"/>
    </row>
    <row r="52" spans="2:11" x14ac:dyDescent="0.2">
      <c r="B52" s="71" t="s">
        <v>33</v>
      </c>
      <c r="C52" s="14" t="s">
        <v>58</v>
      </c>
      <c r="D52" s="8" t="s">
        <v>18</v>
      </c>
      <c r="E52" s="7" t="s">
        <v>70</v>
      </c>
      <c r="F52" s="48">
        <v>12</v>
      </c>
      <c r="G52" s="48">
        <v>4</v>
      </c>
      <c r="H52" s="51">
        <f>SUM(F52*K52*1.5)</f>
        <v>115.38</v>
      </c>
      <c r="I52" s="51">
        <f>SUM(G52*8*K52*2)</f>
        <v>410.24</v>
      </c>
      <c r="J52" s="60">
        <f>SUM(H52:I55)</f>
        <v>525.62</v>
      </c>
      <c r="K52" s="19">
        <v>6.41</v>
      </c>
    </row>
    <row r="53" spans="2:11" x14ac:dyDescent="0.2">
      <c r="B53" s="72"/>
      <c r="C53" s="15" t="s">
        <v>34</v>
      </c>
      <c r="D53" s="1"/>
      <c r="E53" s="4" t="s">
        <v>85</v>
      </c>
      <c r="F53" s="49"/>
      <c r="G53" s="49"/>
      <c r="H53" s="52"/>
      <c r="I53" s="52"/>
      <c r="J53" s="43"/>
    </row>
    <row r="54" spans="2:11" x14ac:dyDescent="0.2">
      <c r="B54" s="72"/>
      <c r="C54" s="16" t="s">
        <v>35</v>
      </c>
      <c r="D54" s="1"/>
      <c r="E54" s="4" t="s">
        <v>84</v>
      </c>
      <c r="F54" s="49"/>
      <c r="G54" s="49"/>
      <c r="H54" s="52"/>
      <c r="I54" s="52"/>
      <c r="J54" s="43"/>
    </row>
    <row r="55" spans="2:11" ht="13.5" thickBot="1" x14ac:dyDescent="0.25">
      <c r="B55" s="73"/>
      <c r="C55" s="28"/>
      <c r="D55" s="9"/>
      <c r="E55" s="13" t="s">
        <v>88</v>
      </c>
      <c r="F55" s="58"/>
      <c r="G55" s="58"/>
      <c r="H55" s="59"/>
      <c r="I55" s="59"/>
      <c r="J55" s="57"/>
    </row>
    <row r="56" spans="2:11" x14ac:dyDescent="0.2">
      <c r="B56" s="46" t="s">
        <v>36</v>
      </c>
      <c r="C56" s="7" t="s">
        <v>51</v>
      </c>
      <c r="D56" s="8" t="s">
        <v>57</v>
      </c>
      <c r="E56" s="7" t="s">
        <v>25</v>
      </c>
      <c r="F56" s="48">
        <v>35</v>
      </c>
      <c r="G56" s="48">
        <v>4</v>
      </c>
      <c r="H56" s="51">
        <f>SUM(F56*K56*1.5)</f>
        <v>390.07500000000005</v>
      </c>
      <c r="I56" s="51">
        <f>SUM(G56*8*K56*2)</f>
        <v>475.52</v>
      </c>
      <c r="J56" s="60">
        <f>SUM(H56:I59)</f>
        <v>865.59500000000003</v>
      </c>
      <c r="K56" s="19">
        <v>7.43</v>
      </c>
    </row>
    <row r="57" spans="2:11" x14ac:dyDescent="0.2">
      <c r="B57" s="46"/>
      <c r="C57" s="4"/>
      <c r="D57" s="1"/>
      <c r="E57" s="4" t="s">
        <v>46</v>
      </c>
      <c r="F57" s="49"/>
      <c r="G57" s="49"/>
      <c r="H57" s="52"/>
      <c r="I57" s="52"/>
      <c r="J57" s="43"/>
    </row>
    <row r="58" spans="2:11" x14ac:dyDescent="0.2">
      <c r="B58" s="46"/>
      <c r="C58" s="4"/>
      <c r="D58" s="1"/>
      <c r="E58" s="4" t="s">
        <v>48</v>
      </c>
      <c r="F58" s="49"/>
      <c r="G58" s="49"/>
      <c r="H58" s="52"/>
      <c r="I58" s="52"/>
      <c r="J58" s="43"/>
    </row>
    <row r="59" spans="2:11" ht="13.5" thickBot="1" x14ac:dyDescent="0.25">
      <c r="B59" s="65"/>
      <c r="C59" s="13"/>
      <c r="D59" s="9"/>
      <c r="E59" s="13" t="s">
        <v>37</v>
      </c>
      <c r="F59" s="58"/>
      <c r="G59" s="58"/>
      <c r="H59" s="59"/>
      <c r="I59" s="59"/>
      <c r="J59" s="57"/>
    </row>
    <row r="60" spans="2:11" x14ac:dyDescent="0.2">
      <c r="B60" s="46" t="s">
        <v>38</v>
      </c>
      <c r="C60" s="4" t="s">
        <v>39</v>
      </c>
      <c r="D60" s="2" t="s">
        <v>7</v>
      </c>
      <c r="E60" s="7" t="s">
        <v>25</v>
      </c>
      <c r="F60" s="48">
        <v>34</v>
      </c>
      <c r="G60" s="48">
        <v>5</v>
      </c>
      <c r="H60" s="51">
        <f>SUM(F60*K60*1.5)</f>
        <v>363.63</v>
      </c>
      <c r="I60" s="51">
        <f>SUM(G60*8*K60*2)</f>
        <v>570.4</v>
      </c>
      <c r="J60" s="60">
        <f>SUM(H60:I64)</f>
        <v>934.03</v>
      </c>
      <c r="K60" s="19">
        <v>7.13</v>
      </c>
    </row>
    <row r="61" spans="2:11" x14ac:dyDescent="0.2">
      <c r="B61" s="46"/>
      <c r="C61" s="4" t="s">
        <v>40</v>
      </c>
      <c r="D61" s="2" t="s">
        <v>57</v>
      </c>
      <c r="E61" s="4" t="s">
        <v>85</v>
      </c>
      <c r="F61" s="49"/>
      <c r="G61" s="49"/>
      <c r="H61" s="52"/>
      <c r="I61" s="52"/>
      <c r="J61" s="43"/>
    </row>
    <row r="62" spans="2:11" x14ac:dyDescent="0.2">
      <c r="B62" s="46"/>
      <c r="C62" s="4" t="s">
        <v>41</v>
      </c>
      <c r="D62" s="2" t="s">
        <v>4</v>
      </c>
      <c r="E62" s="4" t="s">
        <v>101</v>
      </c>
      <c r="F62" s="49"/>
      <c r="G62" s="49"/>
      <c r="H62" s="52"/>
      <c r="I62" s="52"/>
      <c r="J62" s="43"/>
    </row>
    <row r="63" spans="2:11" x14ac:dyDescent="0.2">
      <c r="B63" s="46"/>
      <c r="C63" s="4" t="s">
        <v>42</v>
      </c>
      <c r="D63" s="2" t="s">
        <v>57</v>
      </c>
      <c r="E63" s="4" t="s">
        <v>44</v>
      </c>
      <c r="F63" s="49"/>
      <c r="G63" s="49"/>
      <c r="H63" s="52"/>
      <c r="I63" s="52"/>
      <c r="J63" s="43"/>
    </row>
    <row r="64" spans="2:11" ht="13.5" thickBot="1" x14ac:dyDescent="0.25">
      <c r="B64" s="46"/>
      <c r="C64" s="13" t="s">
        <v>43</v>
      </c>
      <c r="D64" s="17" t="s">
        <v>4</v>
      </c>
      <c r="E64" s="13" t="s">
        <v>45</v>
      </c>
      <c r="F64" s="58"/>
      <c r="G64" s="58"/>
      <c r="H64" s="59"/>
      <c r="I64" s="59"/>
      <c r="J64" s="57"/>
    </row>
    <row r="65" spans="2:12" x14ac:dyDescent="0.2">
      <c r="B65" s="45" t="s">
        <v>50</v>
      </c>
      <c r="C65" s="7" t="s">
        <v>51</v>
      </c>
      <c r="D65" s="8" t="s">
        <v>52</v>
      </c>
      <c r="E65" s="7" t="s">
        <v>25</v>
      </c>
      <c r="F65" s="48">
        <v>35</v>
      </c>
      <c r="G65" s="48">
        <v>5</v>
      </c>
      <c r="H65" s="51">
        <f>SUM(F65*K65*1.5)</f>
        <v>336.52499999999998</v>
      </c>
      <c r="I65" s="51">
        <f>SUM(G65*8*K65*2)</f>
        <v>512.79999999999995</v>
      </c>
      <c r="J65" s="60">
        <f>SUM(H65:I69)</f>
        <v>849.32499999999993</v>
      </c>
      <c r="K65" s="19">
        <v>6.41</v>
      </c>
    </row>
    <row r="66" spans="2:12" x14ac:dyDescent="0.2">
      <c r="B66" s="46"/>
      <c r="C66" s="4"/>
      <c r="D66" s="1"/>
      <c r="E66" s="5" t="s">
        <v>46</v>
      </c>
      <c r="F66" s="49"/>
      <c r="G66" s="49"/>
      <c r="H66" s="52"/>
      <c r="I66" s="52"/>
      <c r="J66" s="43"/>
    </row>
    <row r="67" spans="2:12" x14ac:dyDescent="0.2">
      <c r="B67" s="46"/>
      <c r="C67" s="4"/>
      <c r="D67" s="1"/>
      <c r="E67" s="4" t="s">
        <v>47</v>
      </c>
      <c r="F67" s="49"/>
      <c r="G67" s="49"/>
      <c r="H67" s="52"/>
      <c r="I67" s="52"/>
      <c r="J67" s="43"/>
    </row>
    <row r="68" spans="2:12" x14ac:dyDescent="0.2">
      <c r="B68" s="46"/>
      <c r="C68" s="4"/>
      <c r="D68" s="1"/>
      <c r="E68" s="4" t="s">
        <v>45</v>
      </c>
      <c r="F68" s="49"/>
      <c r="G68" s="49"/>
      <c r="H68" s="52"/>
      <c r="I68" s="52"/>
      <c r="J68" s="43"/>
    </row>
    <row r="69" spans="2:12" ht="13.5" thickBot="1" x14ac:dyDescent="0.25">
      <c r="B69" s="65"/>
      <c r="C69" s="13"/>
      <c r="D69" s="9"/>
      <c r="E69" s="13" t="s">
        <v>88</v>
      </c>
      <c r="F69" s="58"/>
      <c r="G69" s="58"/>
      <c r="H69" s="59"/>
      <c r="I69" s="59"/>
      <c r="J69" s="57"/>
    </row>
    <row r="70" spans="2:12" x14ac:dyDescent="0.2">
      <c r="B70" s="62" t="s">
        <v>60</v>
      </c>
      <c r="C70" s="7" t="s">
        <v>51</v>
      </c>
      <c r="D70" s="8" t="s">
        <v>61</v>
      </c>
      <c r="E70" s="21" t="s">
        <v>62</v>
      </c>
      <c r="F70" s="48">
        <v>25</v>
      </c>
      <c r="G70" s="48">
        <v>5</v>
      </c>
      <c r="H70" s="51">
        <f>SUM(F70*K70*1.5)</f>
        <v>222.375</v>
      </c>
      <c r="I70" s="51">
        <f>SUM(G70*8*K70*2)</f>
        <v>474.4</v>
      </c>
      <c r="J70" s="42">
        <f>SUM(H70:I74)</f>
        <v>696.77499999999998</v>
      </c>
      <c r="K70" s="19">
        <v>5.93</v>
      </c>
      <c r="L70" s="29"/>
    </row>
    <row r="71" spans="2:12" ht="25.5" x14ac:dyDescent="0.2">
      <c r="B71" s="63"/>
      <c r="C71" s="4"/>
      <c r="D71" s="1"/>
      <c r="E71" s="1" t="s">
        <v>87</v>
      </c>
      <c r="F71" s="49"/>
      <c r="G71" s="49"/>
      <c r="H71" s="52"/>
      <c r="I71" s="52"/>
      <c r="J71" s="43"/>
      <c r="L71" s="29"/>
    </row>
    <row r="72" spans="2:12" x14ac:dyDescent="0.2">
      <c r="B72" s="63"/>
      <c r="C72" s="4"/>
      <c r="D72" s="1"/>
      <c r="E72" s="22" t="s">
        <v>75</v>
      </c>
      <c r="F72" s="49"/>
      <c r="G72" s="49"/>
      <c r="H72" s="52"/>
      <c r="I72" s="52"/>
      <c r="J72" s="43"/>
      <c r="L72" s="29"/>
    </row>
    <row r="73" spans="2:12" x14ac:dyDescent="0.2">
      <c r="B73" s="63"/>
      <c r="C73" s="4"/>
      <c r="D73" s="1"/>
      <c r="E73" s="4" t="s">
        <v>28</v>
      </c>
      <c r="F73" s="49"/>
      <c r="G73" s="49"/>
      <c r="H73" s="52"/>
      <c r="I73" s="52"/>
      <c r="J73" s="43"/>
      <c r="L73" s="29"/>
    </row>
    <row r="74" spans="2:12" ht="13.5" thickBot="1" x14ac:dyDescent="0.25">
      <c r="B74" s="64"/>
      <c r="C74" s="13"/>
      <c r="D74" s="9"/>
      <c r="E74" s="13" t="s">
        <v>29</v>
      </c>
      <c r="F74" s="58"/>
      <c r="G74" s="58"/>
      <c r="H74" s="59"/>
      <c r="I74" s="59"/>
      <c r="J74" s="57"/>
      <c r="L74" s="29"/>
    </row>
    <row r="75" spans="2:12" x14ac:dyDescent="0.2">
      <c r="B75" s="45" t="s">
        <v>64</v>
      </c>
      <c r="C75" s="7" t="s">
        <v>97</v>
      </c>
      <c r="D75" s="8" t="s">
        <v>55</v>
      </c>
      <c r="E75" s="7" t="s">
        <v>25</v>
      </c>
      <c r="F75" s="48">
        <v>5</v>
      </c>
      <c r="G75" s="48">
        <v>4</v>
      </c>
      <c r="H75" s="51">
        <f>SUM(F75*K75*1.5)</f>
        <v>41.775000000000006</v>
      </c>
      <c r="I75" s="51">
        <f>SUM(G75*8*K75*2)</f>
        <v>356.48</v>
      </c>
      <c r="J75" s="42">
        <f>SUM(H75:I78)</f>
        <v>398.255</v>
      </c>
      <c r="K75" s="19">
        <v>5.57</v>
      </c>
      <c r="L75" s="29"/>
    </row>
    <row r="76" spans="2:12" x14ac:dyDescent="0.2">
      <c r="B76" s="46"/>
      <c r="C76" s="4"/>
      <c r="D76" s="4"/>
      <c r="E76" s="4" t="s">
        <v>47</v>
      </c>
      <c r="F76" s="49"/>
      <c r="G76" s="49"/>
      <c r="H76" s="52"/>
      <c r="I76" s="52"/>
      <c r="J76" s="60"/>
      <c r="L76" s="29"/>
    </row>
    <row r="77" spans="2:12" x14ac:dyDescent="0.2">
      <c r="B77" s="46"/>
      <c r="C77" s="4"/>
      <c r="D77" s="1"/>
      <c r="E77" s="4" t="s">
        <v>28</v>
      </c>
      <c r="F77" s="49"/>
      <c r="G77" s="49"/>
      <c r="H77" s="52"/>
      <c r="I77" s="52"/>
      <c r="J77" s="60"/>
      <c r="L77" s="29"/>
    </row>
    <row r="78" spans="2:12" ht="13.5" thickBot="1" x14ac:dyDescent="0.25">
      <c r="B78" s="65"/>
      <c r="C78" s="13"/>
      <c r="D78" s="17" t="s">
        <v>65</v>
      </c>
      <c r="E78" s="9" t="s">
        <v>66</v>
      </c>
      <c r="F78" s="58"/>
      <c r="G78" s="58"/>
      <c r="H78" s="59"/>
      <c r="I78" s="59"/>
      <c r="J78" s="61"/>
    </row>
    <row r="79" spans="2:12" x14ac:dyDescent="0.2">
      <c r="B79" s="45" t="s">
        <v>67</v>
      </c>
      <c r="C79" s="7" t="s">
        <v>90</v>
      </c>
      <c r="D79" s="8" t="s">
        <v>96</v>
      </c>
      <c r="E79" s="7" t="s">
        <v>102</v>
      </c>
      <c r="F79" s="48">
        <v>54</v>
      </c>
      <c r="G79" s="48">
        <v>5</v>
      </c>
      <c r="H79" s="51">
        <f>SUM(F79*K79*1.5)</f>
        <v>480.32999999999993</v>
      </c>
      <c r="I79" s="51">
        <f>SUM(G79*8*K79*2)</f>
        <v>474.4</v>
      </c>
      <c r="J79" s="42">
        <f>SUM(H79:I83)</f>
        <v>954.7299999999999</v>
      </c>
      <c r="K79" s="19">
        <v>5.93</v>
      </c>
      <c r="L79" s="29"/>
    </row>
    <row r="80" spans="2:12" x14ac:dyDescent="0.2">
      <c r="B80" s="46"/>
      <c r="C80" s="4"/>
      <c r="D80" s="1"/>
      <c r="E80" s="4" t="s">
        <v>25</v>
      </c>
      <c r="F80" s="49"/>
      <c r="G80" s="49"/>
      <c r="H80" s="52"/>
      <c r="I80" s="52"/>
      <c r="J80" s="43"/>
      <c r="L80" s="29"/>
    </row>
    <row r="81" spans="2:12" x14ac:dyDescent="0.2">
      <c r="B81" s="46"/>
      <c r="C81" s="4"/>
      <c r="D81" s="1"/>
      <c r="E81" s="4" t="s">
        <v>46</v>
      </c>
      <c r="F81" s="49"/>
      <c r="G81" s="49"/>
      <c r="H81" s="52"/>
      <c r="I81" s="52"/>
      <c r="J81" s="43"/>
      <c r="L81" s="29"/>
    </row>
    <row r="82" spans="2:12" x14ac:dyDescent="0.2">
      <c r="B82" s="46"/>
      <c r="C82" s="4"/>
      <c r="D82" s="1"/>
      <c r="E82" s="4" t="s">
        <v>29</v>
      </c>
      <c r="F82" s="49"/>
      <c r="G82" s="49"/>
      <c r="H82" s="52"/>
      <c r="I82" s="52"/>
      <c r="J82" s="43"/>
      <c r="L82" s="29"/>
    </row>
    <row r="83" spans="2:12" x14ac:dyDescent="0.2">
      <c r="B83" s="47"/>
      <c r="C83" s="4"/>
      <c r="D83" s="1"/>
      <c r="E83" s="4" t="s">
        <v>49</v>
      </c>
      <c r="F83" s="50"/>
      <c r="G83" s="50"/>
      <c r="H83" s="53"/>
      <c r="I83" s="53"/>
      <c r="J83" s="44"/>
      <c r="L83" s="29"/>
    </row>
    <row r="84" spans="2:12" ht="16.5" thickBot="1" x14ac:dyDescent="0.3">
      <c r="I84" s="30" t="s">
        <v>59</v>
      </c>
      <c r="J84" s="39">
        <f>SUM(J10:J83)</f>
        <v>12368.789999999999</v>
      </c>
    </row>
    <row r="85" spans="2:12" ht="15" customHeight="1" x14ac:dyDescent="0.2">
      <c r="J85" s="35">
        <f>SUM(J84*1.2309)</f>
        <v>15224.743611</v>
      </c>
      <c r="L85" s="24"/>
    </row>
  </sheetData>
  <mergeCells count="102">
    <mergeCell ref="B27:B31"/>
    <mergeCell ref="J27:J31"/>
    <mergeCell ref="B17:B21"/>
    <mergeCell ref="J1:K1"/>
    <mergeCell ref="G2:K2"/>
    <mergeCell ref="H3:K3"/>
    <mergeCell ref="I4:K4"/>
    <mergeCell ref="B10:B12"/>
    <mergeCell ref="B13:B16"/>
    <mergeCell ref="J10:J12"/>
    <mergeCell ref="J13:J16"/>
    <mergeCell ref="B7:J7"/>
    <mergeCell ref="B35:B39"/>
    <mergeCell ref="J35:J39"/>
    <mergeCell ref="H35:H39"/>
    <mergeCell ref="I35:I39"/>
    <mergeCell ref="H22:H26"/>
    <mergeCell ref="I22:I26"/>
    <mergeCell ref="H27:H31"/>
    <mergeCell ref="I27:I31"/>
    <mergeCell ref="B32:B34"/>
    <mergeCell ref="J32:J34"/>
    <mergeCell ref="G22:G26"/>
    <mergeCell ref="F27:F31"/>
    <mergeCell ref="G27:G31"/>
    <mergeCell ref="H32:H34"/>
    <mergeCell ref="I32:I34"/>
    <mergeCell ref="B22:B26"/>
    <mergeCell ref="B40:B44"/>
    <mergeCell ref="J40:J44"/>
    <mergeCell ref="B45:B51"/>
    <mergeCell ref="J45:J51"/>
    <mergeCell ref="F45:F51"/>
    <mergeCell ref="G45:G51"/>
    <mergeCell ref="I40:I44"/>
    <mergeCell ref="I45:I51"/>
    <mergeCell ref="B52:B55"/>
    <mergeCell ref="J52:J55"/>
    <mergeCell ref="B56:B59"/>
    <mergeCell ref="J56:J59"/>
    <mergeCell ref="B60:B64"/>
    <mergeCell ref="J60:J64"/>
    <mergeCell ref="J65:J69"/>
    <mergeCell ref="F10:F12"/>
    <mergeCell ref="G10:G12"/>
    <mergeCell ref="F13:F16"/>
    <mergeCell ref="G13:G16"/>
    <mergeCell ref="F17:F21"/>
    <mergeCell ref="G17:G21"/>
    <mergeCell ref="F22:F26"/>
    <mergeCell ref="J22:J26"/>
    <mergeCell ref="J17:J21"/>
    <mergeCell ref="F32:F34"/>
    <mergeCell ref="G32:G34"/>
    <mergeCell ref="F35:F39"/>
    <mergeCell ref="G35:G39"/>
    <mergeCell ref="F40:F44"/>
    <mergeCell ref="G40:G44"/>
    <mergeCell ref="H10:H12"/>
    <mergeCell ref="I10:I12"/>
    <mergeCell ref="H13:H16"/>
    <mergeCell ref="I13:I16"/>
    <mergeCell ref="H17:H21"/>
    <mergeCell ref="I17:I21"/>
    <mergeCell ref="G56:G59"/>
    <mergeCell ref="F56:F59"/>
    <mergeCell ref="H40:H44"/>
    <mergeCell ref="H45:H51"/>
    <mergeCell ref="H52:H55"/>
    <mergeCell ref="F52:F55"/>
    <mergeCell ref="G52:G55"/>
    <mergeCell ref="B70:B74"/>
    <mergeCell ref="B75:B78"/>
    <mergeCell ref="F70:F74"/>
    <mergeCell ref="G70:G74"/>
    <mergeCell ref="H65:H69"/>
    <mergeCell ref="H70:H74"/>
    <mergeCell ref="G65:G69"/>
    <mergeCell ref="F65:F69"/>
    <mergeCell ref="B65:B69"/>
    <mergeCell ref="C10:C12"/>
    <mergeCell ref="J70:J74"/>
    <mergeCell ref="F75:F78"/>
    <mergeCell ref="G75:G78"/>
    <mergeCell ref="H75:H78"/>
    <mergeCell ref="I75:I78"/>
    <mergeCell ref="J75:J78"/>
    <mergeCell ref="I65:I69"/>
    <mergeCell ref="I70:I74"/>
    <mergeCell ref="I52:I55"/>
    <mergeCell ref="H56:H59"/>
    <mergeCell ref="I56:I59"/>
    <mergeCell ref="H60:H64"/>
    <mergeCell ref="I60:I64"/>
    <mergeCell ref="F60:F64"/>
    <mergeCell ref="G60:G64"/>
    <mergeCell ref="J79:J83"/>
    <mergeCell ref="B79:B83"/>
    <mergeCell ref="F79:F83"/>
    <mergeCell ref="G79:G83"/>
    <mergeCell ref="H79:H83"/>
    <mergeCell ref="I79:I83"/>
  </mergeCells>
  <pageMargins left="0.23622047244094491" right="0.23622047244094491" top="0.35433070866141736" bottom="0.35433070866141736" header="0.31496062992125984" footer="0.31496062992125984"/>
  <pageSetup paperSize="9" scale="98" fitToHeight="0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2024-03-29T09:53:31Z</dcterms:modified>
</cp:coreProperties>
</file>